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625" activeTab="0"/>
  </bookViews>
  <sheets>
    <sheet name="Document Imaging ROI" sheetId="1" r:id="rId1"/>
  </sheets>
  <definedNames/>
  <calcPr fullCalcOnLoad="1"/>
</workbook>
</file>

<file path=xl/sharedStrings.xml><?xml version="1.0" encoding="utf-8"?>
<sst xmlns="http://schemas.openxmlformats.org/spreadsheetml/2006/main" count="138" uniqueCount="110">
  <si>
    <t>1)</t>
  </si>
  <si>
    <t>1a</t>
  </si>
  <si>
    <t>How many office workers take time out of their day to search, retrieve, and return documents from file cabinets?</t>
  </si>
  <si>
    <t>1b</t>
  </si>
  <si>
    <t>How many hours per day, on the average, does each office worker spend doing these activities?</t>
  </si>
  <si>
    <t>1c</t>
  </si>
  <si>
    <t>What is the average hourly wage of these employees?</t>
  </si>
  <si>
    <t>1d</t>
  </si>
  <si>
    <t>A typical year contains about 239 work days. How many days per year do these employees work?</t>
  </si>
  <si>
    <t>Annual Cost:</t>
  </si>
  <si>
    <t>2)</t>
  </si>
  <si>
    <t>2a</t>
  </si>
  <si>
    <t>How many office workers take time out of their day to review, index, and store documents in file cabinets?</t>
  </si>
  <si>
    <t>2b</t>
  </si>
  <si>
    <t>2c</t>
  </si>
  <si>
    <t>2d</t>
  </si>
  <si>
    <t>3)</t>
  </si>
  <si>
    <t>3a</t>
  </si>
  <si>
    <t>How many office workers take time out of their day to search, retrieve, and return documents from off-site storage?</t>
  </si>
  <si>
    <t>3b</t>
  </si>
  <si>
    <t>3c</t>
  </si>
  <si>
    <t>3d</t>
  </si>
  <si>
    <t>4)</t>
  </si>
  <si>
    <t>Do office employees spend time reviewing, indexing, and storing documents from off-site storage? If so, answer questions 4a thru 4d. Otherwise, skip to #5.</t>
  </si>
  <si>
    <t>4a</t>
  </si>
  <si>
    <t>4b</t>
  </si>
  <si>
    <t>4c</t>
  </si>
  <si>
    <t>4d</t>
  </si>
  <si>
    <t>5)</t>
  </si>
  <si>
    <t>Have paper documents at your company ever been lost &amp; do office employees spend time searching for these misplaced documents? If so, answer questions 5a thru 5d. Otherwise, skip to #6.</t>
  </si>
  <si>
    <t>5a</t>
  </si>
  <si>
    <t>How many office workers take time out of their day to search for misplaced documents (please include searching for documents at both on-site and off-site storage locations)?</t>
  </si>
  <si>
    <t>5b</t>
  </si>
  <si>
    <t>5c</t>
  </si>
  <si>
    <t>5d</t>
  </si>
  <si>
    <t>6)</t>
  </si>
  <si>
    <t>Do executives or managers ever take time to search for, retrieve, and return documents? If so, answer questions 6a thru 6d.</t>
  </si>
  <si>
    <t>6a</t>
  </si>
  <si>
    <t>How many executives or managers take time out of their day to search, retrieve, and return documents from file cabinets?</t>
  </si>
  <si>
    <t>6b</t>
  </si>
  <si>
    <t>6c</t>
  </si>
  <si>
    <t>What is the average hourly wage of these managers &amp; executives?</t>
  </si>
  <si>
    <t>6d</t>
  </si>
  <si>
    <t>7)</t>
  </si>
  <si>
    <t>Do office employees spend time copying documents and returning the original file? If so, answer questions 7a thru 7d. Otherwise, skip to #8.</t>
  </si>
  <si>
    <t>7a</t>
  </si>
  <si>
    <t>How many office workers take time out of their day to copy and return documents?</t>
  </si>
  <si>
    <t>7b</t>
  </si>
  <si>
    <t>7c</t>
  </si>
  <si>
    <t>7d</t>
  </si>
  <si>
    <t>8)</t>
  </si>
  <si>
    <t>Are documents ever copied for internal purposes, only to have the copy thrown away after it has been used? If so, answer questions 8a thru 8b. Otherwise, skip to #9.</t>
  </si>
  <si>
    <t>8a</t>
  </si>
  <si>
    <t>What is the estimated # of copies per month that are copied &amp; then tossed in the trash after being used?</t>
  </si>
  <si>
    <t>8b</t>
  </si>
  <si>
    <t>What is your cost of copying each document?</t>
  </si>
  <si>
    <t>9)</t>
  </si>
  <si>
    <t>Does your company house file cabinets on-site? If so, answer questions 9a and 9b. Otherwise, skip to #10.</t>
  </si>
  <si>
    <t>9a</t>
  </si>
  <si>
    <t>How many cabinets do you have on-site?</t>
  </si>
  <si>
    <t>9b</t>
  </si>
  <si>
    <t>What is the monthly lease rate per square foot for your building or office facilities (the average range is between $10 and $20 per square foot) ?</t>
  </si>
  <si>
    <t>10)</t>
  </si>
  <si>
    <t>Does your company purchase more file cabinets each year? If so, answer questions 10a and 10b. Otherwise, skip to #11.</t>
  </si>
  <si>
    <t>10a</t>
  </si>
  <si>
    <t>How many cabinets do you purchase each year?</t>
  </si>
  <si>
    <t>10b</t>
  </si>
  <si>
    <t>What is the average cost of each cabinet?</t>
  </si>
  <si>
    <t>11)</t>
  </si>
  <si>
    <t>11a</t>
  </si>
  <si>
    <t>How many cabinets do you have off-site?</t>
  </si>
  <si>
    <t>11b</t>
  </si>
  <si>
    <t>What is the total monthly cost of this off-site storage?</t>
  </si>
  <si>
    <t>ANNUAL COST OF PAPER BASED DOCUMENT SYSTEM</t>
  </si>
  <si>
    <t>Paper Document Management</t>
  </si>
  <si>
    <t>Searching for, Retrieving, &amp; Returning Documents (#1 + #3 + #6)</t>
  </si>
  <si>
    <t>Reviewing, Indexing, &amp; Storing Documents (#2 + #4)</t>
  </si>
  <si>
    <t>Searching for Lost Documents (#5)</t>
  </si>
  <si>
    <t>Time Spent Copying (#7)</t>
  </si>
  <si>
    <t>Cost of 1-Time Use Documents (#8)</t>
  </si>
  <si>
    <t>Current Paper Document Storage</t>
  </si>
  <si>
    <t>Already Owned File Cabinet (#9)</t>
  </si>
  <si>
    <t>New File Cabinets Each Year (#10)</t>
  </si>
  <si>
    <t>Off-Site Storage Costs (#11)</t>
  </si>
  <si>
    <t>COST OF COMPUTERIZED IMAGING SYSTEM</t>
  </si>
  <si>
    <t>Software &amp; Hardware for Imaging System</t>
  </si>
  <si>
    <t>Enter the amount you have budgeted for document imaging. Include software &amp; hardware costs.</t>
  </si>
  <si>
    <t>Back File Conversion to Imaging</t>
  </si>
  <si>
    <t>Amount of Current Paper Documents ((#9+#11) x 10,000)</t>
  </si>
  <si>
    <t>Enter # of employees that would work on back file conversion</t>
  </si>
  <si>
    <t>Enter hours per day each employee would spend doing these activities</t>
  </si>
  <si>
    <t>Enter the average hourly wage of these employees</t>
  </si>
  <si>
    <t>Average time to scan a document &amp; index (in seconds)</t>
  </si>
  <si>
    <t>Management of Documents with Computerized Imaging</t>
  </si>
  <si>
    <t>How many documents are created annually?</t>
  </si>
  <si>
    <t>Average time to image a paper document &amp; index (in seconds)</t>
  </si>
  <si>
    <t>Enter average hourly wage employees doing this activity</t>
  </si>
  <si>
    <t>months</t>
  </si>
  <si>
    <t>days</t>
  </si>
  <si>
    <t>NOTE: Results are calculated automatically once all values are provided.</t>
  </si>
  <si>
    <t>LaserVault DMS - ROI Calculator</t>
  </si>
  <si>
    <t>Do you have on-site document storage (I.E stored bankers boxes) and do office employees take time to search for, retrieve, and return documents?  If so, answer questions 1a thru 1d.  Otherwise, skip to #2.</t>
  </si>
  <si>
    <t>Do office employees spend time reviewing, indexing, and storing documents from on-site file cabinets?  If so, answer questions 2a thru 2d.  Otherwise, skip to #3.</t>
  </si>
  <si>
    <t>Do you have documents at off-site storage &amp; do office employees take time to search for, retrieve, and return documents?  If so, answer questions 3a thru 3b.  Otherwise, skip to #4.</t>
  </si>
  <si>
    <t>Estimated Annual Cost Savings:</t>
  </si>
  <si>
    <t>Estimated Return on Investment:</t>
  </si>
  <si>
    <t>Estimated Time to Complete Back File Conversion:</t>
  </si>
  <si>
    <t>ROI SUMMARY</t>
  </si>
  <si>
    <t xml:space="preserve">Does your company have off-site storage for paper documentation. If so, answer questions 11a &amp; 11b. </t>
  </si>
  <si>
    <t>©2013 Elecctronic Storage Corporation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</si>
</sst>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5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doubleAccounting"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u val="singleAccounting"/>
      <sz val="10"/>
      <color indexed="8"/>
      <name val="Tahoma"/>
      <family val="2"/>
    </font>
    <font>
      <sz val="20"/>
      <name val="Arial"/>
      <family val="2"/>
    </font>
    <font>
      <b/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2AF2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 quotePrefix="1">
      <alignment/>
    </xf>
    <xf numFmtId="0" fontId="2" fillId="33" borderId="0" xfId="0" applyNumberFormat="1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 quotePrefix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top" wrapText="1"/>
    </xf>
    <xf numFmtId="164" fontId="8" fillId="33" borderId="0" xfId="0" applyNumberFormat="1" applyFont="1" applyFill="1" applyBorder="1" applyAlignment="1">
      <alignment horizontal="right" vertical="center"/>
    </xf>
    <xf numFmtId="164" fontId="10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 wrapText="1"/>
    </xf>
    <xf numFmtId="164" fontId="11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>
      <alignment horizontal="left" vertical="center"/>
    </xf>
    <xf numFmtId="164" fontId="8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164" fontId="2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2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2" fontId="11" fillId="33" borderId="0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4" fontId="8" fillId="33" borderId="0" xfId="0" applyNumberFormat="1" applyFont="1" applyFill="1" applyBorder="1" applyAlignment="1">
      <alignment horizontal="right"/>
    </xf>
    <xf numFmtId="164" fontId="11" fillId="33" borderId="0" xfId="0" applyNumberFormat="1" applyFont="1" applyFill="1" applyBorder="1" applyAlignment="1" applyProtection="1">
      <alignment horizontal="right"/>
      <protection locked="0"/>
    </xf>
    <xf numFmtId="0" fontId="8" fillId="33" borderId="10" xfId="0" applyNumberFormat="1" applyFont="1" applyFill="1" applyBorder="1" applyAlignment="1" applyProtection="1">
      <alignment horizontal="right" vertical="center"/>
      <protection locked="0"/>
    </xf>
    <xf numFmtId="164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33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47625</xdr:rowOff>
    </xdr:from>
    <xdr:to>
      <xdr:col>4</xdr:col>
      <xdr:colOff>1057275</xdr:colOff>
      <xdr:row>5</xdr:row>
      <xdr:rowOff>76200</xdr:rowOff>
    </xdr:to>
    <xdr:pic>
      <xdr:nvPicPr>
        <xdr:cNvPr id="1" name="Picture 1" descr="LV_Logo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625"/>
          <a:ext cx="1047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6"/>
  <sheetViews>
    <sheetView tabSelected="1" workbookViewId="0" topLeftCell="A1">
      <selection activeCell="C122" sqref="C122"/>
    </sheetView>
  </sheetViews>
  <sheetFormatPr defaultColWidth="9.140625" defaultRowHeight="12.75"/>
  <cols>
    <col min="1" max="1" width="4.421875" style="22" customWidth="1"/>
    <col min="2" max="2" width="1.8515625" style="22" customWidth="1"/>
    <col min="3" max="3" width="86.140625" style="2" customWidth="1"/>
    <col min="4" max="4" width="12.7109375" style="32" bestFit="1" customWidth="1"/>
    <col min="5" max="5" width="18.7109375" style="2" customWidth="1"/>
    <col min="6" max="6" width="12.7109375" style="2" bestFit="1" customWidth="1"/>
    <col min="7" max="16384" width="9.140625" style="2" customWidth="1"/>
  </cols>
  <sheetData>
    <row r="1" ht="3.75" customHeight="1"/>
    <row r="2" ht="52.5" customHeight="1">
      <c r="C2" s="3"/>
    </row>
    <row r="3" ht="25.5">
      <c r="C3" s="61" t="s">
        <v>100</v>
      </c>
    </row>
    <row r="4" spans="3:4" ht="12.75">
      <c r="C4" s="62"/>
      <c r="D4" s="62"/>
    </row>
    <row r="5" spans="1:6" ht="12.75">
      <c r="A5" s="23"/>
      <c r="B5" s="23"/>
      <c r="C5" s="4" t="s">
        <v>99</v>
      </c>
      <c r="D5" s="33"/>
      <c r="E5" s="5"/>
      <c r="F5" s="5"/>
    </row>
    <row r="6" spans="1:6" ht="12.75">
      <c r="A6" s="23"/>
      <c r="B6" s="23"/>
      <c r="C6" s="5"/>
      <c r="D6" s="33"/>
      <c r="E6" s="5"/>
      <c r="F6" s="5"/>
    </row>
    <row r="7" spans="1:6" s="42" customFormat="1" ht="48.75" customHeight="1">
      <c r="A7" s="24" t="s">
        <v>0</v>
      </c>
      <c r="B7" s="24"/>
      <c r="C7" s="6" t="s">
        <v>101</v>
      </c>
      <c r="D7" s="34"/>
      <c r="E7" s="7"/>
      <c r="F7" s="7"/>
    </row>
    <row r="8" spans="1:6" s="45" customFormat="1" ht="28.5" customHeight="1">
      <c r="A8" s="43" t="s">
        <v>1</v>
      </c>
      <c r="B8" s="25"/>
      <c r="C8" s="26" t="s">
        <v>2</v>
      </c>
      <c r="D8" s="44">
        <v>0</v>
      </c>
      <c r="E8" s="25"/>
      <c r="F8" s="25"/>
    </row>
    <row r="9" spans="1:6" s="45" customFormat="1" ht="19.5" customHeight="1">
      <c r="A9" s="43" t="s">
        <v>3</v>
      </c>
      <c r="B9" s="25"/>
      <c r="C9" s="26" t="s">
        <v>4</v>
      </c>
      <c r="D9" s="44">
        <v>0</v>
      </c>
      <c r="E9" s="25"/>
      <c r="F9" s="25"/>
    </row>
    <row r="10" spans="1:6" s="45" customFormat="1" ht="19.5" customHeight="1">
      <c r="A10" s="43" t="s">
        <v>5</v>
      </c>
      <c r="B10" s="25"/>
      <c r="C10" s="26" t="s">
        <v>6</v>
      </c>
      <c r="D10" s="46">
        <v>0</v>
      </c>
      <c r="E10" s="25"/>
      <c r="F10" s="25"/>
    </row>
    <row r="11" spans="1:6" s="45" customFormat="1" ht="19.5" customHeight="1">
      <c r="A11" s="43" t="s">
        <v>7</v>
      </c>
      <c r="B11" s="25"/>
      <c r="C11" s="26" t="s">
        <v>8</v>
      </c>
      <c r="D11" s="57">
        <v>239</v>
      </c>
      <c r="E11" s="25"/>
      <c r="F11" s="25"/>
    </row>
    <row r="12" spans="1:6" s="45" customFormat="1" ht="19.5" customHeight="1">
      <c r="A12" s="43"/>
      <c r="B12" s="25"/>
      <c r="C12" s="15" t="s">
        <v>9</v>
      </c>
      <c r="D12" s="35">
        <f>+D8*D9*D10*D11</f>
        <v>0</v>
      </c>
      <c r="E12" s="25"/>
      <c r="F12" s="25"/>
    </row>
    <row r="13" spans="1:6" s="45" customFormat="1" ht="12.75">
      <c r="A13" s="43"/>
      <c r="B13" s="25"/>
      <c r="C13" s="27"/>
      <c r="D13" s="36"/>
      <c r="E13" s="25"/>
      <c r="F13" s="25"/>
    </row>
    <row r="14" spans="1:6" s="48" customFormat="1" ht="54.75" customHeight="1">
      <c r="A14" s="47" t="s">
        <v>10</v>
      </c>
      <c r="B14" s="29"/>
      <c r="C14" s="30" t="s">
        <v>102</v>
      </c>
      <c r="D14" s="38"/>
      <c r="E14" s="31"/>
      <c r="F14" s="31"/>
    </row>
    <row r="15" spans="1:6" s="45" customFormat="1" ht="29.25" customHeight="1">
      <c r="A15" s="43" t="s">
        <v>11</v>
      </c>
      <c r="B15" s="25"/>
      <c r="C15" s="26" t="s">
        <v>12</v>
      </c>
      <c r="D15" s="44">
        <v>0</v>
      </c>
      <c r="E15" s="25"/>
      <c r="F15" s="25"/>
    </row>
    <row r="16" spans="1:6" s="45" customFormat="1" ht="18.75" customHeight="1">
      <c r="A16" s="43" t="s">
        <v>13</v>
      </c>
      <c r="B16" s="25"/>
      <c r="C16" s="26" t="s">
        <v>4</v>
      </c>
      <c r="D16" s="44">
        <v>0</v>
      </c>
      <c r="E16" s="25"/>
      <c r="F16" s="25"/>
    </row>
    <row r="17" spans="1:6" s="45" customFormat="1" ht="18.75" customHeight="1">
      <c r="A17" s="43" t="s">
        <v>14</v>
      </c>
      <c r="B17" s="25"/>
      <c r="C17" s="26" t="s">
        <v>6</v>
      </c>
      <c r="D17" s="46">
        <v>0</v>
      </c>
      <c r="E17" s="25"/>
      <c r="F17" s="25"/>
    </row>
    <row r="18" spans="1:6" s="45" customFormat="1" ht="18.75" customHeight="1">
      <c r="A18" s="43" t="s">
        <v>15</v>
      </c>
      <c r="B18" s="25"/>
      <c r="C18" s="26" t="s">
        <v>8</v>
      </c>
      <c r="D18" s="57">
        <v>239</v>
      </c>
      <c r="E18" s="25"/>
      <c r="F18" s="25"/>
    </row>
    <row r="19" spans="1:6" s="45" customFormat="1" ht="19.5" customHeight="1">
      <c r="A19" s="43"/>
      <c r="B19" s="25"/>
      <c r="C19" s="15" t="s">
        <v>9</v>
      </c>
      <c r="D19" s="35">
        <f>+D15*D16*D17*D18</f>
        <v>0</v>
      </c>
      <c r="E19" s="25"/>
      <c r="F19" s="25"/>
    </row>
    <row r="20" spans="1:6" s="45" customFormat="1" ht="12.75">
      <c r="A20" s="43"/>
      <c r="B20" s="25"/>
      <c r="C20" s="26"/>
      <c r="D20" s="35"/>
      <c r="E20" s="25"/>
      <c r="F20" s="25"/>
    </row>
    <row r="21" spans="1:6" s="45" customFormat="1" ht="51.75" customHeight="1">
      <c r="A21" s="47" t="s">
        <v>16</v>
      </c>
      <c r="B21" s="29"/>
      <c r="C21" s="30" t="s">
        <v>103</v>
      </c>
      <c r="D21" s="38"/>
      <c r="E21" s="25"/>
      <c r="F21" s="25"/>
    </row>
    <row r="22" spans="1:6" s="45" customFormat="1" ht="28.5" customHeight="1">
      <c r="A22" s="43" t="s">
        <v>17</v>
      </c>
      <c r="B22" s="25"/>
      <c r="C22" s="26" t="s">
        <v>18</v>
      </c>
      <c r="D22" s="44">
        <v>0</v>
      </c>
      <c r="E22" s="25"/>
      <c r="F22" s="25"/>
    </row>
    <row r="23" spans="1:6" s="45" customFormat="1" ht="19.5" customHeight="1">
      <c r="A23" s="43" t="s">
        <v>19</v>
      </c>
      <c r="B23" s="25"/>
      <c r="C23" s="26" t="s">
        <v>4</v>
      </c>
      <c r="D23" s="44">
        <v>0</v>
      </c>
      <c r="E23" s="25"/>
      <c r="F23" s="25"/>
    </row>
    <row r="24" spans="1:6" s="45" customFormat="1" ht="19.5" customHeight="1">
      <c r="A24" s="43" t="s">
        <v>20</v>
      </c>
      <c r="B24" s="25"/>
      <c r="C24" s="26" t="s">
        <v>6</v>
      </c>
      <c r="D24" s="46">
        <v>0</v>
      </c>
      <c r="E24" s="25"/>
      <c r="F24" s="25"/>
    </row>
    <row r="25" spans="1:6" s="45" customFormat="1" ht="19.5" customHeight="1">
      <c r="A25" s="43" t="s">
        <v>21</v>
      </c>
      <c r="B25" s="25"/>
      <c r="C25" s="26" t="s">
        <v>8</v>
      </c>
      <c r="D25" s="57">
        <v>239</v>
      </c>
      <c r="E25" s="25"/>
      <c r="F25" s="25"/>
    </row>
    <row r="26" spans="1:6" s="45" customFormat="1" ht="19.5" customHeight="1">
      <c r="A26" s="43"/>
      <c r="B26" s="25"/>
      <c r="C26" s="15" t="s">
        <v>9</v>
      </c>
      <c r="D26" s="35">
        <f>+D22*D23*D24*D25</f>
        <v>0</v>
      </c>
      <c r="E26" s="25"/>
      <c r="F26" s="25"/>
    </row>
    <row r="27" spans="1:6" s="45" customFormat="1" ht="12.75">
      <c r="A27" s="43"/>
      <c r="B27" s="25"/>
      <c r="C27" s="26"/>
      <c r="D27" s="35"/>
      <c r="E27" s="25"/>
      <c r="F27" s="25"/>
    </row>
    <row r="28" spans="1:6" s="45" customFormat="1" ht="53.25" customHeight="1">
      <c r="A28" s="47" t="s">
        <v>22</v>
      </c>
      <c r="B28" s="29"/>
      <c r="C28" s="30" t="s">
        <v>23</v>
      </c>
      <c r="D28" s="38"/>
      <c r="E28" s="25"/>
      <c r="F28" s="25"/>
    </row>
    <row r="29" spans="1:6" s="45" customFormat="1" ht="28.5" customHeight="1">
      <c r="A29" s="43" t="s">
        <v>24</v>
      </c>
      <c r="B29" s="25"/>
      <c r="C29" s="26" t="s">
        <v>12</v>
      </c>
      <c r="D29" s="44">
        <v>0</v>
      </c>
      <c r="E29" s="25"/>
      <c r="F29" s="25"/>
    </row>
    <row r="30" spans="1:6" s="45" customFormat="1" ht="19.5" customHeight="1">
      <c r="A30" s="43" t="s">
        <v>25</v>
      </c>
      <c r="B30" s="25"/>
      <c r="C30" s="26" t="s">
        <v>4</v>
      </c>
      <c r="D30" s="44">
        <v>0</v>
      </c>
      <c r="E30" s="25"/>
      <c r="F30" s="25"/>
    </row>
    <row r="31" spans="1:6" s="45" customFormat="1" ht="19.5" customHeight="1">
      <c r="A31" s="43" t="s">
        <v>26</v>
      </c>
      <c r="B31" s="25"/>
      <c r="C31" s="26" t="s">
        <v>6</v>
      </c>
      <c r="D31" s="46">
        <v>0</v>
      </c>
      <c r="E31" s="25"/>
      <c r="F31" s="25"/>
    </row>
    <row r="32" spans="1:6" s="45" customFormat="1" ht="19.5" customHeight="1">
      <c r="A32" s="43" t="s">
        <v>27</v>
      </c>
      <c r="B32" s="25"/>
      <c r="C32" s="26" t="s">
        <v>8</v>
      </c>
      <c r="D32" s="57">
        <v>239</v>
      </c>
      <c r="E32" s="25"/>
      <c r="F32" s="25"/>
    </row>
    <row r="33" spans="1:6" s="45" customFormat="1" ht="19.5" customHeight="1">
      <c r="A33" s="43"/>
      <c r="B33" s="25"/>
      <c r="C33" s="15" t="s">
        <v>9</v>
      </c>
      <c r="D33" s="35">
        <f>+D29*D30*D31*D32</f>
        <v>0</v>
      </c>
      <c r="E33" s="25"/>
      <c r="F33" s="25"/>
    </row>
    <row r="34" spans="1:6" s="45" customFormat="1" ht="12.75">
      <c r="A34" s="43"/>
      <c r="B34" s="25"/>
      <c r="C34" s="28"/>
      <c r="D34" s="37"/>
      <c r="E34" s="25"/>
      <c r="F34" s="25"/>
    </row>
    <row r="35" spans="1:6" s="45" customFormat="1" ht="42.75">
      <c r="A35" s="47" t="s">
        <v>28</v>
      </c>
      <c r="B35" s="29"/>
      <c r="C35" s="30" t="s">
        <v>29</v>
      </c>
      <c r="D35" s="38"/>
      <c r="E35" s="25"/>
      <c r="F35" s="25"/>
    </row>
    <row r="36" spans="1:6" s="45" customFormat="1" ht="28.5" customHeight="1">
      <c r="A36" s="43" t="s">
        <v>30</v>
      </c>
      <c r="B36" s="25"/>
      <c r="C36" s="26" t="s">
        <v>31</v>
      </c>
      <c r="D36" s="44">
        <v>0</v>
      </c>
      <c r="E36" s="25"/>
      <c r="F36" s="25"/>
    </row>
    <row r="37" spans="1:6" s="45" customFormat="1" ht="19.5" customHeight="1">
      <c r="A37" s="43" t="s">
        <v>32</v>
      </c>
      <c r="B37" s="25"/>
      <c r="C37" s="26" t="s">
        <v>4</v>
      </c>
      <c r="D37" s="44">
        <v>0</v>
      </c>
      <c r="E37" s="25"/>
      <c r="F37" s="25"/>
    </row>
    <row r="38" spans="1:6" s="45" customFormat="1" ht="19.5" customHeight="1">
      <c r="A38" s="43" t="s">
        <v>33</v>
      </c>
      <c r="B38" s="25"/>
      <c r="C38" s="26" t="s">
        <v>6</v>
      </c>
      <c r="D38" s="46">
        <v>0</v>
      </c>
      <c r="E38" s="28"/>
      <c r="F38" s="28"/>
    </row>
    <row r="39" spans="1:6" s="45" customFormat="1" ht="19.5" customHeight="1">
      <c r="A39" s="43" t="s">
        <v>34</v>
      </c>
      <c r="B39" s="25"/>
      <c r="C39" s="26" t="s">
        <v>8</v>
      </c>
      <c r="D39" s="57">
        <v>239</v>
      </c>
      <c r="E39" s="25"/>
      <c r="F39" s="25"/>
    </row>
    <row r="40" spans="1:6" s="45" customFormat="1" ht="19.5" customHeight="1">
      <c r="A40" s="43"/>
      <c r="B40" s="25"/>
      <c r="C40" s="15" t="s">
        <v>9</v>
      </c>
      <c r="D40" s="35">
        <f>+D36*D37*D38*D39</f>
        <v>0</v>
      </c>
      <c r="E40" s="25"/>
      <c r="F40" s="25"/>
    </row>
    <row r="41" spans="1:6" s="45" customFormat="1" ht="12.75">
      <c r="A41" s="43"/>
      <c r="B41" s="25"/>
      <c r="C41" s="25"/>
      <c r="D41" s="37"/>
      <c r="E41" s="25"/>
      <c r="F41" s="25"/>
    </row>
    <row r="42" spans="1:6" s="48" customFormat="1" ht="28.5">
      <c r="A42" s="47" t="s">
        <v>35</v>
      </c>
      <c r="B42" s="29"/>
      <c r="C42" s="30" t="s">
        <v>36</v>
      </c>
      <c r="D42" s="38"/>
      <c r="E42" s="31"/>
      <c r="F42" s="29"/>
    </row>
    <row r="43" spans="1:6" s="45" customFormat="1" ht="28.5" customHeight="1">
      <c r="A43" s="43" t="s">
        <v>37</v>
      </c>
      <c r="B43" s="25"/>
      <c r="C43" s="26" t="s">
        <v>38</v>
      </c>
      <c r="D43" s="44">
        <v>0</v>
      </c>
      <c r="E43" s="25"/>
      <c r="F43" s="25"/>
    </row>
    <row r="44" spans="1:6" s="45" customFormat="1" ht="19.5" customHeight="1">
      <c r="A44" s="43" t="s">
        <v>39</v>
      </c>
      <c r="B44" s="25"/>
      <c r="C44" s="26" t="s">
        <v>4</v>
      </c>
      <c r="D44" s="44">
        <v>0</v>
      </c>
      <c r="E44" s="25"/>
      <c r="F44" s="25"/>
    </row>
    <row r="45" spans="1:6" s="45" customFormat="1" ht="19.5" customHeight="1">
      <c r="A45" s="43" t="s">
        <v>40</v>
      </c>
      <c r="B45" s="25"/>
      <c r="C45" s="26" t="s">
        <v>41</v>
      </c>
      <c r="D45" s="46">
        <v>0</v>
      </c>
      <c r="E45" s="25"/>
      <c r="F45" s="25"/>
    </row>
    <row r="46" spans="1:6" s="45" customFormat="1" ht="19.5" customHeight="1">
      <c r="A46" s="43" t="s">
        <v>42</v>
      </c>
      <c r="B46" s="25"/>
      <c r="C46" s="26" t="s">
        <v>8</v>
      </c>
      <c r="D46" s="57">
        <v>239</v>
      </c>
      <c r="E46" s="25"/>
      <c r="F46" s="25"/>
    </row>
    <row r="47" spans="1:6" s="45" customFormat="1" ht="19.5" customHeight="1">
      <c r="A47" s="43"/>
      <c r="B47" s="25"/>
      <c r="C47" s="15" t="s">
        <v>9</v>
      </c>
      <c r="D47" s="35">
        <f>+D43*D44*D45*D46</f>
        <v>0</v>
      </c>
      <c r="E47" s="25"/>
      <c r="F47" s="25"/>
    </row>
    <row r="48" spans="1:6" s="45" customFormat="1" ht="12.75">
      <c r="A48" s="43"/>
      <c r="B48" s="25"/>
      <c r="C48" s="28"/>
      <c r="D48" s="37"/>
      <c r="E48" s="25"/>
      <c r="F48" s="28"/>
    </row>
    <row r="49" spans="1:6" s="48" customFormat="1" ht="28.5">
      <c r="A49" s="47" t="s">
        <v>43</v>
      </c>
      <c r="B49" s="29"/>
      <c r="C49" s="30" t="s">
        <v>44</v>
      </c>
      <c r="D49" s="38"/>
      <c r="E49" s="31"/>
      <c r="F49" s="31"/>
    </row>
    <row r="50" spans="1:6" s="45" customFormat="1" ht="19.5" customHeight="1">
      <c r="A50" s="43" t="s">
        <v>45</v>
      </c>
      <c r="B50" s="25"/>
      <c r="C50" s="26" t="s">
        <v>46</v>
      </c>
      <c r="D50" s="44">
        <v>0</v>
      </c>
      <c r="E50" s="25"/>
      <c r="F50" s="25"/>
    </row>
    <row r="51" spans="1:6" s="45" customFormat="1" ht="19.5" customHeight="1">
      <c r="A51" s="43" t="s">
        <v>47</v>
      </c>
      <c r="B51" s="25"/>
      <c r="C51" s="26" t="s">
        <v>4</v>
      </c>
      <c r="D51" s="44">
        <v>0</v>
      </c>
      <c r="E51" s="25"/>
      <c r="F51" s="25"/>
    </row>
    <row r="52" spans="1:6" s="45" customFormat="1" ht="19.5" customHeight="1">
      <c r="A52" s="43" t="s">
        <v>48</v>
      </c>
      <c r="B52" s="25"/>
      <c r="C52" s="26" t="s">
        <v>6</v>
      </c>
      <c r="D52" s="46">
        <v>0</v>
      </c>
      <c r="E52" s="25"/>
      <c r="F52" s="25"/>
    </row>
    <row r="53" spans="1:6" s="45" customFormat="1" ht="19.5" customHeight="1">
      <c r="A53" s="43" t="s">
        <v>49</v>
      </c>
      <c r="B53" s="25"/>
      <c r="C53" s="26" t="s">
        <v>8</v>
      </c>
      <c r="D53" s="57">
        <v>239</v>
      </c>
      <c r="E53" s="25"/>
      <c r="F53" s="25"/>
    </row>
    <row r="54" spans="1:6" s="45" customFormat="1" ht="19.5" customHeight="1">
      <c r="A54" s="43"/>
      <c r="B54" s="25"/>
      <c r="C54" s="15" t="s">
        <v>9</v>
      </c>
      <c r="D54" s="35">
        <f>+D50*D51*D52*D53</f>
        <v>0</v>
      </c>
      <c r="E54" s="25"/>
      <c r="F54" s="25"/>
    </row>
    <row r="55" spans="1:6" s="45" customFormat="1" ht="12.75">
      <c r="A55" s="43"/>
      <c r="B55" s="25"/>
      <c r="C55" s="26"/>
      <c r="D55" s="37"/>
      <c r="E55" s="25"/>
      <c r="F55" s="25"/>
    </row>
    <row r="56" spans="1:6" s="48" customFormat="1" ht="42.75">
      <c r="A56" s="47" t="s">
        <v>50</v>
      </c>
      <c r="B56" s="29"/>
      <c r="C56" s="30" t="s">
        <v>51</v>
      </c>
      <c r="D56" s="38"/>
      <c r="E56" s="31"/>
      <c r="F56" s="31"/>
    </row>
    <row r="57" spans="1:6" s="45" customFormat="1" ht="28.5" customHeight="1">
      <c r="A57" s="43" t="s">
        <v>52</v>
      </c>
      <c r="B57" s="25"/>
      <c r="C57" s="26" t="s">
        <v>53</v>
      </c>
      <c r="D57" s="44">
        <v>0</v>
      </c>
      <c r="E57" s="25"/>
      <c r="F57" s="25"/>
    </row>
    <row r="58" spans="1:6" s="45" customFormat="1" ht="19.5" customHeight="1">
      <c r="A58" s="43" t="s">
        <v>54</v>
      </c>
      <c r="B58" s="25"/>
      <c r="C58" s="26" t="s">
        <v>55</v>
      </c>
      <c r="D58" s="58">
        <v>0</v>
      </c>
      <c r="E58" s="25"/>
      <c r="F58" s="25"/>
    </row>
    <row r="59" spans="1:6" s="45" customFormat="1" ht="19.5" customHeight="1">
      <c r="A59" s="43"/>
      <c r="B59" s="25"/>
      <c r="C59" s="15" t="s">
        <v>9</v>
      </c>
      <c r="D59" s="35">
        <f>+D57*D58*12</f>
        <v>0</v>
      </c>
      <c r="E59" s="25"/>
      <c r="F59" s="25"/>
    </row>
    <row r="60" spans="1:6" s="45" customFormat="1" ht="12.75">
      <c r="A60" s="43"/>
      <c r="B60" s="25"/>
      <c r="C60" s="25"/>
      <c r="D60" s="37"/>
      <c r="E60" s="25"/>
      <c r="F60" s="25"/>
    </row>
    <row r="61" spans="1:6" s="48" customFormat="1" ht="28.5">
      <c r="A61" s="47" t="s">
        <v>56</v>
      </c>
      <c r="B61" s="29"/>
      <c r="C61" s="30" t="s">
        <v>57</v>
      </c>
      <c r="D61" s="38"/>
      <c r="E61" s="31"/>
      <c r="F61" s="31"/>
    </row>
    <row r="62" spans="1:6" s="45" customFormat="1" ht="19.5" customHeight="1">
      <c r="A62" s="43" t="s">
        <v>58</v>
      </c>
      <c r="B62" s="25"/>
      <c r="C62" s="26" t="s">
        <v>59</v>
      </c>
      <c r="D62" s="44">
        <v>0</v>
      </c>
      <c r="E62" s="25"/>
      <c r="F62" s="25"/>
    </row>
    <row r="63" spans="1:6" s="45" customFormat="1" ht="28.5" customHeight="1">
      <c r="A63" s="43" t="s">
        <v>60</v>
      </c>
      <c r="B63" s="25"/>
      <c r="C63" s="26" t="s">
        <v>61</v>
      </c>
      <c r="D63" s="58">
        <v>0</v>
      </c>
      <c r="E63" s="25"/>
      <c r="F63" s="25"/>
    </row>
    <row r="64" spans="1:6" s="45" customFormat="1" ht="19.5" customHeight="1">
      <c r="A64" s="43"/>
      <c r="B64" s="25"/>
      <c r="C64" s="15" t="s">
        <v>9</v>
      </c>
      <c r="D64" s="35">
        <f>+D62*D63*10*12</f>
        <v>0</v>
      </c>
      <c r="E64" s="25"/>
      <c r="F64" s="25"/>
    </row>
    <row r="65" spans="1:6" s="45" customFormat="1" ht="12.75">
      <c r="A65" s="43"/>
      <c r="B65" s="25"/>
      <c r="C65" s="25"/>
      <c r="D65" s="37"/>
      <c r="E65" s="25"/>
      <c r="F65" s="25"/>
    </row>
    <row r="66" spans="1:6" s="48" customFormat="1" ht="28.5">
      <c r="A66" s="47" t="s">
        <v>62</v>
      </c>
      <c r="B66" s="29"/>
      <c r="C66" s="30" t="s">
        <v>63</v>
      </c>
      <c r="D66" s="38"/>
      <c r="E66" s="31"/>
      <c r="F66" s="31"/>
    </row>
    <row r="67" spans="1:6" s="45" customFormat="1" ht="19.5" customHeight="1">
      <c r="A67" s="43" t="s">
        <v>64</v>
      </c>
      <c r="B67" s="25"/>
      <c r="C67" s="26" t="s">
        <v>65</v>
      </c>
      <c r="D67" s="44">
        <v>0</v>
      </c>
      <c r="E67" s="25"/>
      <c r="F67" s="25"/>
    </row>
    <row r="68" spans="1:6" s="45" customFormat="1" ht="19.5" customHeight="1">
      <c r="A68" s="43" t="s">
        <v>66</v>
      </c>
      <c r="B68" s="25"/>
      <c r="C68" s="26" t="s">
        <v>67</v>
      </c>
      <c r="D68" s="58">
        <v>400</v>
      </c>
      <c r="E68" s="25"/>
      <c r="F68" s="25"/>
    </row>
    <row r="69" spans="1:6" s="45" customFormat="1" ht="19.5" customHeight="1">
      <c r="A69" s="43"/>
      <c r="B69" s="25"/>
      <c r="C69" s="15" t="s">
        <v>9</v>
      </c>
      <c r="D69" s="35">
        <f>+D67*D68</f>
        <v>0</v>
      </c>
      <c r="E69" s="25"/>
      <c r="F69" s="25"/>
    </row>
    <row r="70" spans="1:6" s="45" customFormat="1" ht="12.75">
      <c r="A70" s="43"/>
      <c r="B70" s="25"/>
      <c r="C70" s="25"/>
      <c r="D70" s="37"/>
      <c r="E70" s="25"/>
      <c r="F70" s="25"/>
    </row>
    <row r="71" spans="1:6" s="48" customFormat="1" ht="28.5">
      <c r="A71" s="47" t="s">
        <v>68</v>
      </c>
      <c r="B71" s="29"/>
      <c r="C71" s="30" t="s">
        <v>108</v>
      </c>
      <c r="D71" s="38"/>
      <c r="E71" s="31"/>
      <c r="F71" s="31"/>
    </row>
    <row r="72" spans="1:6" s="45" customFormat="1" ht="19.5" customHeight="1">
      <c r="A72" s="43" t="s">
        <v>69</v>
      </c>
      <c r="B72" s="25"/>
      <c r="C72" s="26" t="s">
        <v>70</v>
      </c>
      <c r="D72" s="44">
        <v>0</v>
      </c>
      <c r="E72" s="25"/>
      <c r="F72" s="25"/>
    </row>
    <row r="73" spans="1:6" s="45" customFormat="1" ht="19.5" customHeight="1">
      <c r="A73" s="43" t="s">
        <v>71</v>
      </c>
      <c r="B73" s="25"/>
      <c r="C73" s="26" t="s">
        <v>72</v>
      </c>
      <c r="D73" s="58">
        <v>0</v>
      </c>
      <c r="E73" s="25"/>
      <c r="F73" s="25"/>
    </row>
    <row r="74" spans="1:6" ht="19.5" customHeight="1">
      <c r="A74" s="23"/>
      <c r="B74" s="23"/>
      <c r="C74" s="9" t="s">
        <v>9</v>
      </c>
      <c r="D74" s="12">
        <f>+D73*12</f>
        <v>0</v>
      </c>
      <c r="E74" s="5"/>
      <c r="F74" s="5"/>
    </row>
    <row r="75" spans="1:6" ht="12.75">
      <c r="A75" s="23"/>
      <c r="B75" s="23"/>
      <c r="C75" s="9"/>
      <c r="D75" s="12"/>
      <c r="E75" s="5"/>
      <c r="F75" s="5"/>
    </row>
    <row r="76" spans="1:6" ht="36.75" customHeight="1">
      <c r="A76" s="63" t="s">
        <v>107</v>
      </c>
      <c r="B76" s="23"/>
      <c r="C76" s="9"/>
      <c r="D76" s="12"/>
      <c r="E76" s="5"/>
      <c r="F76" s="5"/>
    </row>
    <row r="77" spans="1:6" ht="19.5" customHeight="1">
      <c r="A77" s="23"/>
      <c r="B77" s="23"/>
      <c r="C77" s="60" t="s">
        <v>73</v>
      </c>
      <c r="D77" s="33"/>
      <c r="E77" s="5"/>
      <c r="F77" s="5"/>
    </row>
    <row r="78" spans="1:6" ht="19.5" customHeight="1">
      <c r="A78" s="23"/>
      <c r="B78" s="23"/>
      <c r="C78" s="10" t="s">
        <v>74</v>
      </c>
      <c r="D78" s="33"/>
      <c r="E78" s="5"/>
      <c r="F78" s="5"/>
    </row>
    <row r="79" spans="1:6" ht="19.5" customHeight="1">
      <c r="A79" s="23"/>
      <c r="B79" s="23"/>
      <c r="C79" s="9" t="s">
        <v>75</v>
      </c>
      <c r="D79" s="12">
        <f>+D12+D26+D47</f>
        <v>0</v>
      </c>
      <c r="E79" s="5"/>
      <c r="F79" s="5"/>
    </row>
    <row r="80" spans="1:6" ht="19.5" customHeight="1">
      <c r="A80" s="23"/>
      <c r="B80" s="23"/>
      <c r="C80" s="9" t="s">
        <v>76</v>
      </c>
      <c r="D80" s="12">
        <f>+D19+D33</f>
        <v>0</v>
      </c>
      <c r="E80" s="5"/>
      <c r="F80" s="5"/>
    </row>
    <row r="81" spans="1:6" ht="19.5" customHeight="1">
      <c r="A81" s="23"/>
      <c r="B81" s="23"/>
      <c r="C81" s="9" t="s">
        <v>77</v>
      </c>
      <c r="D81" s="12">
        <f>+D40</f>
        <v>0</v>
      </c>
      <c r="E81" s="5"/>
      <c r="F81" s="5"/>
    </row>
    <row r="82" spans="1:6" ht="19.5" customHeight="1">
      <c r="A82" s="23"/>
      <c r="B82" s="23"/>
      <c r="C82" s="9" t="s">
        <v>78</v>
      </c>
      <c r="D82" s="12">
        <f>+D54</f>
        <v>0</v>
      </c>
      <c r="E82" s="5"/>
      <c r="F82" s="5"/>
    </row>
    <row r="83" spans="1:6" ht="19.5" customHeight="1">
      <c r="A83" s="23"/>
      <c r="B83" s="23"/>
      <c r="C83" s="9" t="s">
        <v>79</v>
      </c>
      <c r="D83" s="39">
        <f>+D59</f>
        <v>0</v>
      </c>
      <c r="E83" s="5"/>
      <c r="F83" s="5"/>
    </row>
    <row r="84" spans="1:6" ht="19.5" customHeight="1">
      <c r="A84" s="23"/>
      <c r="B84" s="23"/>
      <c r="C84" s="8"/>
      <c r="D84" s="33"/>
      <c r="E84" s="13">
        <f>+D79+D80+D81+D82+D83</f>
        <v>0</v>
      </c>
      <c r="F84" s="5"/>
    </row>
    <row r="85" spans="1:6" ht="19.5" customHeight="1">
      <c r="A85" s="23"/>
      <c r="B85" s="23"/>
      <c r="C85" s="10" t="s">
        <v>80</v>
      </c>
      <c r="D85" s="33"/>
      <c r="E85" s="5"/>
      <c r="F85" s="5"/>
    </row>
    <row r="86" spans="1:6" ht="19.5" customHeight="1">
      <c r="A86" s="23"/>
      <c r="B86" s="23"/>
      <c r="C86" s="9" t="s">
        <v>81</v>
      </c>
      <c r="D86" s="12">
        <f>+D64</f>
        <v>0</v>
      </c>
      <c r="E86" s="5"/>
      <c r="F86" s="5"/>
    </row>
    <row r="87" spans="1:6" ht="19.5" customHeight="1">
      <c r="A87" s="23"/>
      <c r="B87" s="23"/>
      <c r="C87" s="9" t="s">
        <v>82</v>
      </c>
      <c r="D87" s="12">
        <f>+D69</f>
        <v>0</v>
      </c>
      <c r="E87" s="5"/>
      <c r="F87" s="5"/>
    </row>
    <row r="88" spans="1:6" ht="19.5" customHeight="1">
      <c r="A88" s="23"/>
      <c r="B88" s="23"/>
      <c r="C88" s="9" t="s">
        <v>83</v>
      </c>
      <c r="D88" s="39">
        <f>+D74</f>
        <v>0</v>
      </c>
      <c r="E88" s="5"/>
      <c r="F88" s="5"/>
    </row>
    <row r="89" spans="1:6" ht="19.5" customHeight="1">
      <c r="A89" s="23"/>
      <c r="B89" s="23"/>
      <c r="C89" s="8"/>
      <c r="D89" s="33"/>
      <c r="E89" s="14">
        <f>+D86+D87+D88</f>
        <v>0</v>
      </c>
      <c r="F89" s="5"/>
    </row>
    <row r="90" spans="1:6" ht="19.5" customHeight="1">
      <c r="A90" s="23"/>
      <c r="B90" s="23"/>
      <c r="C90" s="8"/>
      <c r="D90" s="33"/>
      <c r="E90" s="5"/>
      <c r="F90" s="5"/>
    </row>
    <row r="91" spans="1:6" ht="19.5" customHeight="1">
      <c r="A91" s="23"/>
      <c r="B91" s="23"/>
      <c r="C91" s="8"/>
      <c r="D91" s="33"/>
      <c r="E91" s="5"/>
      <c r="F91" s="49">
        <f>+E84+E89</f>
        <v>0</v>
      </c>
    </row>
    <row r="92" spans="1:6" ht="19.5" customHeight="1">
      <c r="A92" s="23"/>
      <c r="B92" s="23"/>
      <c r="C92" s="60" t="s">
        <v>84</v>
      </c>
      <c r="D92" s="33"/>
      <c r="E92" s="5"/>
      <c r="F92" s="5"/>
    </row>
    <row r="93" spans="1:6" ht="19.5" customHeight="1">
      <c r="A93" s="16"/>
      <c r="B93" s="16"/>
      <c r="C93" s="11" t="s">
        <v>85</v>
      </c>
      <c r="D93" s="33"/>
      <c r="E93" s="5"/>
      <c r="F93" s="5"/>
    </row>
    <row r="94" spans="1:6" ht="19.5" customHeight="1">
      <c r="A94" s="16"/>
      <c r="B94" s="16"/>
      <c r="C94" s="15" t="s">
        <v>86</v>
      </c>
      <c r="D94" s="33"/>
      <c r="E94" s="50">
        <v>0</v>
      </c>
      <c r="F94" s="5"/>
    </row>
    <row r="95" spans="1:6" ht="19.5" customHeight="1">
      <c r="A95" s="16"/>
      <c r="B95" s="16"/>
      <c r="C95" s="11"/>
      <c r="D95" s="33"/>
      <c r="E95" s="1"/>
      <c r="F95" s="5"/>
    </row>
    <row r="96" spans="1:6" ht="19.5" customHeight="1">
      <c r="A96" s="16"/>
      <c r="B96" s="16"/>
      <c r="C96" s="11" t="s">
        <v>87</v>
      </c>
      <c r="D96" s="40"/>
      <c r="E96" s="5"/>
      <c r="F96" s="5"/>
    </row>
    <row r="97" spans="1:6" ht="19.5" customHeight="1">
      <c r="A97" s="16"/>
      <c r="B97" s="16"/>
      <c r="C97" s="16" t="s">
        <v>88</v>
      </c>
      <c r="D97" s="41">
        <f>+(D62+D72)*1000</f>
        <v>0</v>
      </c>
      <c r="E97" s="5"/>
      <c r="F97" s="5"/>
    </row>
    <row r="98" spans="1:6" ht="19.5" customHeight="1">
      <c r="A98" s="16"/>
      <c r="B98" s="16"/>
      <c r="C98" s="16" t="s">
        <v>89</v>
      </c>
      <c r="D98" s="51">
        <v>0</v>
      </c>
      <c r="E98" s="5"/>
      <c r="F98" s="5"/>
    </row>
    <row r="99" spans="1:6" ht="19.5" customHeight="1">
      <c r="A99" s="16"/>
      <c r="B99" s="16"/>
      <c r="C99" s="15" t="s">
        <v>90</v>
      </c>
      <c r="D99" s="51">
        <v>0</v>
      </c>
      <c r="E99" s="5"/>
      <c r="F99" s="5"/>
    </row>
    <row r="100" spans="1:6" ht="19.5" customHeight="1">
      <c r="A100" s="16"/>
      <c r="B100" s="16"/>
      <c r="C100" s="9" t="s">
        <v>91</v>
      </c>
      <c r="D100" s="52">
        <v>0</v>
      </c>
      <c r="E100" s="5"/>
      <c r="F100" s="5"/>
    </row>
    <row r="101" spans="1:6" ht="19.5" customHeight="1">
      <c r="A101" s="16"/>
      <c r="B101" s="16"/>
      <c r="C101" s="16" t="s">
        <v>92</v>
      </c>
      <c r="D101" s="53">
        <v>0</v>
      </c>
      <c r="E101" s="13"/>
      <c r="F101" s="5"/>
    </row>
    <row r="102" spans="1:6" ht="19.5" customHeight="1">
      <c r="A102" s="16"/>
      <c r="B102" s="16"/>
      <c r="C102" s="5"/>
      <c r="D102" s="33"/>
      <c r="E102" s="17">
        <f>+((D97*D101)/3600)*D100</f>
        <v>0</v>
      </c>
      <c r="F102" s="5"/>
    </row>
    <row r="103" spans="1:6" ht="19.5" customHeight="1">
      <c r="A103" s="16"/>
      <c r="B103" s="16"/>
      <c r="C103" s="18"/>
      <c r="D103" s="33"/>
      <c r="E103" s="5"/>
      <c r="F103" s="5"/>
    </row>
    <row r="104" spans="1:6" ht="19.5" customHeight="1">
      <c r="A104" s="16"/>
      <c r="B104" s="16"/>
      <c r="C104" s="11" t="s">
        <v>93</v>
      </c>
      <c r="D104" s="33"/>
      <c r="E104" s="5"/>
      <c r="F104" s="49"/>
    </row>
    <row r="105" spans="1:6" ht="19.5" customHeight="1">
      <c r="A105" s="16"/>
      <c r="B105" s="16"/>
      <c r="C105" s="16" t="s">
        <v>94</v>
      </c>
      <c r="D105" s="54">
        <f>+D67*10000</f>
        <v>0</v>
      </c>
      <c r="E105" s="5"/>
      <c r="F105" s="49"/>
    </row>
    <row r="106" spans="1:6" ht="19.5" customHeight="1">
      <c r="A106" s="16"/>
      <c r="B106" s="16"/>
      <c r="C106" s="16" t="s">
        <v>95</v>
      </c>
      <c r="D106" s="55">
        <f>+D101</f>
        <v>0</v>
      </c>
      <c r="E106" s="5"/>
      <c r="F106" s="49"/>
    </row>
    <row r="107" spans="1:6" ht="19.5" customHeight="1">
      <c r="A107" s="16"/>
      <c r="B107" s="16"/>
      <c r="C107" s="16" t="s">
        <v>96</v>
      </c>
      <c r="D107" s="56">
        <v>0</v>
      </c>
      <c r="E107" s="5"/>
      <c r="F107" s="49"/>
    </row>
    <row r="108" spans="1:6" ht="19.5" customHeight="1">
      <c r="A108" s="16"/>
      <c r="B108" s="16"/>
      <c r="C108" s="16"/>
      <c r="D108" s="33"/>
      <c r="E108" s="14">
        <f>+((D105*D107)/3600)*D107</f>
        <v>0</v>
      </c>
      <c r="F108" s="49"/>
    </row>
    <row r="109" spans="1:6" ht="19.5" customHeight="1">
      <c r="A109" s="16"/>
      <c r="B109" s="16"/>
      <c r="C109" s="18"/>
      <c r="D109" s="33"/>
      <c r="E109" s="5"/>
      <c r="F109" s="49">
        <f>+E94+E102+E108</f>
        <v>0</v>
      </c>
    </row>
    <row r="110" spans="1:6" ht="19.5" customHeight="1">
      <c r="A110" s="16"/>
      <c r="B110" s="16"/>
      <c r="C110" s="18"/>
      <c r="D110" s="33"/>
      <c r="E110" s="5"/>
      <c r="F110" s="49"/>
    </row>
    <row r="111" spans="1:6" ht="19.5" customHeight="1">
      <c r="A111" s="16"/>
      <c r="B111" s="16"/>
      <c r="C111" s="18"/>
      <c r="D111" s="59" t="s">
        <v>104</v>
      </c>
      <c r="E111" s="19">
        <f>+F91-F109</f>
        <v>0</v>
      </c>
      <c r="F111" s="49"/>
    </row>
    <row r="112" spans="1:6" ht="19.5" customHeight="1">
      <c r="A112" s="16"/>
      <c r="B112" s="16"/>
      <c r="C112" s="18"/>
      <c r="D112" s="59" t="s">
        <v>105</v>
      </c>
      <c r="E112" s="20">
        <f>IF(F91&gt;0,F109/(F91/12),0)</f>
        <v>0</v>
      </c>
      <c r="F112" s="4" t="s">
        <v>97</v>
      </c>
    </row>
    <row r="113" spans="1:6" ht="19.5" customHeight="1">
      <c r="A113" s="16"/>
      <c r="B113" s="16"/>
      <c r="C113" s="18"/>
      <c r="D113" s="59" t="s">
        <v>106</v>
      </c>
      <c r="E113" s="21">
        <f>IF(D99&gt;0,(((D97*D101)/3600)/(D98*D99)),0)</f>
        <v>0</v>
      </c>
      <c r="F113" s="4" t="s">
        <v>98</v>
      </c>
    </row>
    <row r="114" spans="1:6" ht="19.5" customHeight="1">
      <c r="A114" s="16"/>
      <c r="B114" s="16"/>
      <c r="C114" s="18"/>
      <c r="D114" s="59"/>
      <c r="E114" s="21"/>
      <c r="F114" s="4"/>
    </row>
    <row r="115" spans="1:6" ht="12.75">
      <c r="A115" s="62"/>
      <c r="B115" s="62"/>
      <c r="C115" s="62"/>
      <c r="D115" s="62"/>
      <c r="E115" s="62"/>
      <c r="F115" s="62"/>
    </row>
    <row r="116" ht="12.75">
      <c r="A116" s="64" t="s">
        <v>109</v>
      </c>
    </row>
  </sheetData>
  <sheetProtection/>
  <printOptions/>
  <pageMargins left="0.5" right="0.5" top="0.5" bottom="0.5" header="0.5" footer="0.5"/>
  <pageSetup horizontalDpi="600" verticalDpi="600" orientation="portrait" scale="71" r:id="rId2"/>
  <rowBreaks count="2" manualBreakCount="2">
    <brk id="40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Optika</dc:creator>
  <cp:keywords/>
  <dc:description/>
  <cp:lastModifiedBy>Mary Martinez</cp:lastModifiedBy>
  <dcterms:created xsi:type="dcterms:W3CDTF">2001-02-17T12:49:30Z</dcterms:created>
  <dcterms:modified xsi:type="dcterms:W3CDTF">2013-11-08T20:23:25Z</dcterms:modified>
  <cp:category/>
  <cp:version/>
  <cp:contentType/>
  <cp:contentStatus/>
</cp:coreProperties>
</file>